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40165443" localSheetId="0">'0503723'!$B$280:$L$280</definedName>
    <definedName name="TR_30200300711_2340165444" localSheetId="0">'0503723'!$B$281:$L$281</definedName>
    <definedName name="TR_30200300711_2340165445" localSheetId="0">'0503723'!$B$282:$L$282</definedName>
    <definedName name="TR_30200300711_2340165446" localSheetId="0">'0503723'!$B$283:$L$283</definedName>
    <definedName name="TR_30200300711_2340165447" localSheetId="0">'0503723'!$B$284:$L$284</definedName>
    <definedName name="TR_30200300711_2340165448" localSheetId="0">'0503723'!$B$285:$L$285</definedName>
    <definedName name="TR_30200300711_2340165449" localSheetId="0">'0503723'!$B$286:$L$286</definedName>
    <definedName name="TR_30200300711_2340165450" localSheetId="0">'0503723'!$B$287:$L$287</definedName>
    <definedName name="TR_30200300711_2340165451" localSheetId="0">'0503723'!$B$288:$L$288</definedName>
    <definedName name="TR_30200300711_2340165452" localSheetId="0">'0503723'!$B$289:$L$289</definedName>
    <definedName name="TR_30200300711_2340165453" localSheetId="0">'0503723'!$B$290:$L$290</definedName>
    <definedName name="TR_30200300711_2340165454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I116"/>
  <c r="J114"/>
  <c r="J113" s="1"/>
  <c r="J104"/>
  <c r="I104"/>
  <c r="J95"/>
  <c r="J91" s="1"/>
  <c r="I95"/>
  <c r="I91" s="1"/>
  <c r="J81"/>
  <c r="I81"/>
  <c r="J76"/>
  <c r="J74" s="1"/>
  <c r="I76"/>
  <c r="J66"/>
  <c r="I66"/>
  <c r="J59"/>
  <c r="I59"/>
  <c r="J51"/>
  <c r="I51"/>
  <c r="J44"/>
  <c r="I44"/>
  <c r="J32"/>
  <c r="I32"/>
  <c r="I17" s="1"/>
  <c r="J19"/>
  <c r="J17" s="1"/>
  <c r="J16" s="1"/>
  <c r="I19"/>
  <c r="I113" l="1"/>
  <c r="I74"/>
  <c r="I16" s="1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<sst xmlns="http://schemas.openxmlformats.org/spreadsheetml/2006/main" count="805" uniqueCount="640">
  <si>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</si>
  <si>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</si>
  <si>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</si>
  <si>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</si>
  <si>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</si>
  <si>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</si>
  <si>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</si>
  <si>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</si>
  <si>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</si>
  <si>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</si>
  <si>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</si>
  <si>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</si>
  <si>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</si>
  <si>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</si>
  <si>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</si>
  <si>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</si>
  <si>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</si>
  <si>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</si>
  <si>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</si>
  <si>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</si>
  <si>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</si>
  <si>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</si>
  <si>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по ОКПО </t>
  </si>
  <si>
    <t>50987098</t>
  </si>
  <si>
    <t>VRO</t>
  </si>
  <si>
    <t>ExecutorPhone</t>
  </si>
  <si>
    <t>Обособленное подразделение</t>
  </si>
  <si>
    <t>3128034560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</si>
  <si>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</si>
  <si>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</si>
  <si>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</si>
  <si>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</si>
  <si>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</si>
  <si>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</si>
  <si>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</si>
  <si>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</si>
  <si>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</si>
  <si>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</si>
  <si>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</si>
  <si>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</si>
  <si>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</si>
  <si>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</si>
  <si>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</si>
  <si>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</si>
  <si>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</si>
  <si>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</si>
  <si>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</si>
  <si>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</si>
  <si>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</si>
  <si>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</si>
  <si>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</si>
  <si>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</si>
  <si>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</si>
  <si>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</si>
  <si>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</si>
  <si>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</si>
  <si>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</si>
  <si>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</si>
  <si>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</si>
  <si>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</si>
  <si>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</si>
  <si>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</si>
  <si>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</si>
  <si>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</si>
  <si>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</si>
  <si>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</si>
  <si>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</si>
  <si>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</si>
  <si>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</si>
  <si>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</si>
  <si>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</si>
  <si>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</si>
  <si>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</si>
  <si>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</si>
  <si>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</si>
  <si>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</si>
  <si>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</si>
  <si>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</si>
  <si>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</si>
  <si>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</si>
  <si>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</si>
  <si>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</si>
  <si>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</si>
  <si>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</si>
  <si>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</si>
  <si>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</si>
  <si>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</si>
  <si>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</si>
  <si>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</si>
  <si>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</si>
  <si>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</si>
  <si>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</si>
  <si>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</si>
  <si>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</si>
  <si>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</si>
  <si>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</si>
  <si>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</si>
  <si>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</si>
  <si>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</si>
  <si>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</si>
  <si>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</si>
  <si>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</si>
  <si>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</si>
  <si>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</si>
  <si>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</si>
  <si>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</si>
  <si>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</si>
  <si>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</si>
  <si>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</si>
  <si>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</si>
  <si>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</si>
  <si>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</si>
  <si>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</si>
  <si>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</si>
  <si>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</si>
  <si>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</si>
  <si>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</si>
  <si>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</si>
  <si>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</si>
  <si>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</si>
  <si>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</si>
  <si>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</si>
  <si>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</si>
  <si>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</si>
  <si>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</si>
  <si>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</si>
  <si>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</si>
  <si>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</si>
  <si>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</si>
  <si>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</si>
  <si>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</si>
  <si>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</si>
  <si>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</si>
  <si>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</si>
  <si>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</si>
  <si>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</si>
  <si>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</si>
  <si>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</si>
  <si>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</si>
  <si>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</si>
  <si>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</si>
  <si>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</si>
  <si>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</si>
  <si>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</si>
  <si>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</si>
  <si>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</si>
  <si>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</si>
  <si>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</si>
  <si>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</si>
  <si>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</si>
  <si>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</si>
  <si>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</si>
  <si>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</si>
  <si>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</si>
  <si>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</si>
  <si>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</si>
  <si>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</si>
  <si>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</si>
  <si>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</si>
  <si>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</si>
  <si>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</si>
  <si>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</si>
  <si>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</si>
  <si>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</si>
  <si>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</si>
  <si>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</si>
  <si>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</si>
  <si>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</si>
  <si>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</si>
  <si>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</si>
  <si>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</si>
  <si>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</si>
  <si>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</si>
  <si>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</si>
  <si>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</si>
  <si>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</si>
  <si>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</si>
  <si>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</si>
  <si>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</si>
  <si>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</si>
  <si>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</si>
  <si>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</si>
  <si>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</si>
  <si>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</si>
  <si>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</si>
  <si>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</si>
  <si>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</si>
  <si>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</si>
  <si>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</si>
  <si>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</si>
  <si>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</si>
  <si>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</si>
  <si>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</si>
  <si>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</si>
  <si>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</si>
  <si>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</si>
  <si>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</si>
  <si>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</si>
  <si>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</si>
  <si>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</si>
  <si>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</si>
  <si>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</si>
  <si>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</si>
  <si>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</si>
  <si>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</si>
  <si>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</si>
  <si>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</si>
  <si>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</si>
  <si>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</si>
  <si>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</si>
  <si>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</si>
  <si>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</si>
  <si>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</si>
  <si>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</si>
  <si>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</si>
  <si>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</si>
  <si>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</si>
  <si>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</si>
  <si>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</si>
  <si>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</si>
  <si>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</si>
  <si>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</si>
  <si>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</si>
  <si>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</si>
  <si>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</si>
  <si>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</si>
  <si>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</si>
  <si>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</si>
  <si>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</si>
  <si>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</si>
  <si>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</si>
  <si>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</si>
  <si>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</si>
  <si>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</si>
  <si>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</si>
  <si>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</si>
  <si>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</si>
  <si>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</si>
  <si>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</si>
  <si>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</si>
  <si>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</si>
  <si>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</si>
  <si>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</si>
  <si>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</si>
  <si>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</si>
  <si>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</si>
  <si>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</si>
  <si>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</si>
  <si>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</si>
  <si>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</si>
  <si>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</si>
  <si>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</si>
  <si>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</si>
  <si>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</si>
  <si>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</si>
  <si>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</si>
  <si>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</si>
  <si>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</si>
  <si>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</si>
  <si>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</si>
  <si>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</si>
  <si>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</si>
  <si>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</si>
  <si>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</si>
  <si>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</si>
  <si>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</si>
  <si>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</si>
  <si>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</si>
  <si>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</si>
  <si>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</si>
  <si>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</si>
  <si>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</si>
  <si>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</si>
  <si>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</si>
  <si>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</si>
  <si>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</si>
  <si>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</si>
  <si>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</si>
  <si>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</si>
  <si>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</si>
  <si>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</si>
  <si>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</si>
  <si>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</si>
  <si>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</si>
  <si>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</si>
  <si>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</si>
  <si>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</si>
  <si>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</si>
  <si>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</si>
  <si>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</si>
  <si>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</si>
  <si>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</si>
  <si>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</si>
  <si>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</si>
  <si>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</si>
  <si>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</si>
  <si>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</si>
  <si>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</si>
  <si>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</si>
  <si>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</si>
  <si>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</si>
  <si>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</si>
  <si>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</si>
  <si>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</si>
  <si>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</si>
  <si>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</si>
  <si>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</si>
  <si>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</si>
  <si>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</si>
  <si>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</si>
  <si>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</si>
  <si>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</si>
  <si>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</si>
  <si>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</si>
  <si>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</si>
  <si>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</si>
  <si>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</si>
  <si>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</si>
  <si>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</si>
  <si>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</si>
  <si>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</si>
  <si>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</si>
  <si>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</si>
  <si>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</si>
  <si>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</si>
  <si>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</si>
  <si>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</si>
  <si>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</si>
  <si>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</si>
  <si>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</si>
  <si>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</si>
  <si>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</si>
  <si>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</si>
  <si>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</si>
  <si>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</si>
  <si>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</si>
  <si>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</si>
  <si>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</si>
  <si>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</si>
  <si>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</si>
  <si>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</si>
  <si>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</si>
  <si>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</si>
  <si>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</si>
  <si>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</si>
  <si>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</si>
  <si>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</si>
  <si>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</si>
  <si>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</si>
  <si>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</si>
  <si>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</si>
  <si>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</si>
  <si>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</si>
  <si>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</si>
  <si>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</si>
  <si>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</si>
  <si>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</si>
  <si>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</si>
  <si>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</si>
  <si>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</si>
  <si>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</si>
  <si>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</si>
  <si>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</si>
  <si>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</si>
  <si>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</si>
  <si>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</si>
  <si>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</si>
  <si>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</si>
  <si>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</si>
  <si>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</si>
  <si>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</si>
  <si>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</si>
  <si>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</si>
  <si>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</si>
  <si>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</si>
  <si>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</si>
  <si>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</si>
  <si>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</si>
  <si>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</si>
  <si>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</si>
  <si>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</si>
  <si>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</si>
  <si>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</si>
  <si>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</si>
  <si>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</si>
  <si>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</si>
  <si>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</si>
  <si>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</si>
  <si>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</si>
  <si>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</si>
  <si>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</si>
  <si>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</si>
  <si>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</si>
  <si>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</si>
  <si>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</si>
  <si>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</si>
  <si>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</si>
  <si>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</si>
  <si>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</si>
  <si>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</si>
  <si>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</si>
  <si>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</si>
  <si>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</si>
  <si>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</si>
  <si>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</si>
  <si>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</si>
  <si>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</si>
  <si>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</si>
  <si>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</si>
  <si>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</si>
  <si>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</si>
  <si>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</si>
  <si>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</si>
  <si>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</si>
  <si>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</si>
  <si>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</si>
  <si>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</si>
  <si>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</si>
  <si>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</si>
  <si>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</si>
  <si>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</si>
  <si>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</si>
  <si>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</si>
  <si>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</si>
  <si>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</si>
  <si>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</si>
  <si>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</si>
  <si>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</si>
  <si>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</si>
  <si>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</si>
  <si>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</si>
  <si>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</si>
  <si>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</si>
  <si>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</si>
  <si>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</si>
  <si>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</si>
  <si>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</si>
  <si>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</si>
  <si>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</si>
  <si>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</si>
  <si>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</si>
  <si>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</si>
  <si>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</si>
  <si>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</si>
  <si>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</si>
  <si>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</si>
  <si>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</si>
  <si>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</si>
  <si>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</si>
  <si>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</si>
  <si>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</si>
  <si>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</si>
  <si>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</si>
  <si>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</si>
  <si>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</si>
  <si>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</si>
  <si>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</si>
  <si>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</si>
  <si>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</si>
  <si>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</si>
  <si>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</si>
  <si>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</si>
  <si>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</si>
  <si>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</si>
  <si>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</si>
  <si>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</si>
  <si>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</si>
  <si>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</si>
  <si>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</si>
  <si>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</si>
  <si>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</si>
  <si>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</si>
  <si>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</si>
  <si>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</si>
  <si>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</si>
  <si>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</si>
  <si>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</si>
  <si>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</si>
  <si>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</si>
  <si>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</si>
  <si>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</si>
  <si>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</si>
  <si>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</si>
  <si>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</si>
  <si>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</si>
  <si>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</si>
  <si>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</si>
  <si>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</si>
  <si>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</si>
  <si>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</si>
  <si>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</si>
  <si>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</si>
  <si>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</si>
  <si>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</si>
  <si>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</si>
  <si>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</si>
  <si>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</si>
  <si>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</si>
  <si>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</si>
  <si>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</si>
  <si>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</si>
  <si>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</si>
  <si>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</si>
  <si>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</si>
  <si>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</si>
  <si>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</si>
  <si>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</si>
  <si>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</si>
  <si>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</si>
  <si>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</si>
  <si>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</si>
  <si>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</si>
  <si>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</si>
  <si>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</si>
  <si>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</si>
  <si>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</si>
  <si>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</si>
  <si>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</si>
  <si>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</si>
  <si>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</si>
  <si>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</si>
  <si>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</si>
  <si>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</si>
  <si>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</si>
  <si>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</si>
  <si>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</si>
  <si>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</si>
  <si>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</si>
  <si>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</si>
  <si>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</si>
  <si>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</si>
  <si>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</si>
  <si>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</si>
  <si>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</si>
  <si>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</si>
  <si>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</si>
  <si>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</si>
  <si>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</si>
  <si>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</si>
  <si>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</si>
  <si>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</si>
  <si>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</si>
  <si>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</si>
  <si>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</si>
  <si>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</si>
  <si>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</si>
  <si>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</si>
  <si>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</si>
  <si>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</si>
  <si>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</si>
  <si>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</si>
  <si>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</si>
  <si>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</si>
  <si>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</si>
  <si>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</si>
  <si>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</si>
  <si>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</si>
  <si>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</si>
  <si>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</si>
  <si>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</si>
  <si>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</si>
  <si>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</si>
  <si>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</si>
  <si>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</si>
  <si>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</si>
  <si>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</si>
  <si>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</si>
  <si>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</si>
  <si>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</si>
  <si>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</si>
  <si>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</si>
  <si>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</si>
  <si>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</si>
  <si>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</si>
  <si>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</si>
  <si>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</si>
  <si>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</si>
  <si>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</si>
  <si>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</si>
  <si>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</si>
  <si>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</si>
  <si>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</si>
  <si>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</si>
  <si>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</si>
  <si>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</si>
  <si>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</si>
  <si>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</si>
  <si>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</si>
  <si>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</si>
  <si>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</si>
  <si>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</si>
  <si>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</si>
  <si>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</si>
  <si>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</si>
  <si>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</si>
  <si>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</si>
  <si>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</si>
  <si>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</si>
  <si>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</si>
  <si>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</si>
  <si>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</si>
  <si>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</si>
  <si>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</si>
  <si>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</si>
  <si>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</si>
  <si>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</si>
  <si>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</si>
  <si>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</si>
  <si>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</si>
  <si>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</si>
  <si>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</si>
  <si>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</si>
  <si>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</si>
  <si>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</si>
  <si>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</si>
  <si>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</si>
  <si>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</si>
  <si>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</si>
  <si>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</si>
  <si>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</si>
  <si>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</si>
  <si>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</si>
  <si>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</si>
  <si>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</si>
  <si>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Качмарчик Т.Д.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</si>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</sst>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113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9" zoomScaleNormal="100" workbookViewId="0">
      <selection activeCell="D297" sqref="D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1126995.1099999999</v>
      </c>
      <c r="J16" s="28">
        <f>J17+J74+J104</f>
        <v>1239932.95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1126995.1099999999</v>
      </c>
      <c r="J17" s="32">
        <f>J19+J32+J44+J51+J59+J66</f>
        <v>1239932.95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1126995.1099999999</v>
      </c>
      <c r="J32" s="55">
        <f>J34+J35+J39+J40+J41+J42+J43</f>
        <v>1239932.95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1126850.73</v>
      </c>
      <c r="J35" s="60">
        <v>1239932.95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144.38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1144835.43</v>
      </c>
      <c r="J113" s="28">
        <f>J114+J197+J226</f>
        <v>1635530.46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1140201.43</v>
      </c>
      <c r="J114" s="32">
        <f>J116+J122+J132+J133+J149+J155+J163+J166+J174+J188</f>
        <v>1620030.46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28111.75</v>
      </c>
      <c r="J116" s="80">
        <f>SUM(J118:J121)</f>
        <v>27400.22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21591.200000000001</v>
      </c>
      <c r="J118" s="95">
        <v>21044.73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6520.55</v>
      </c>
      <c r="J120" s="81">
        <v>6355.49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12235.48</v>
      </c>
      <c r="J122" s="40">
        <f>SUM(J124:J131)</f>
        <v>19635.52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284.27999999999997</v>
      </c>
      <c r="J126" s="81">
        <v>293.52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5040</v>
      </c>
      <c r="J128" s="81">
        <v>15342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6911.2</v>
      </c>
      <c r="J129" s="81">
        <v>4000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0.43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0.43</v>
      </c>
      <c r="J180" s="82">
        <v>0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1099853.77</v>
      </c>
      <c r="J188" s="40">
        <f>SUM(J190:J196)</f>
        <v>1572994.72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3670</v>
      </c>
      <c r="J190" s="82">
        <v>4344.8100000000004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1026899.99</v>
      </c>
      <c r="J191" s="82">
        <v>1494385.93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696.78</v>
      </c>
      <c r="J193" s="82">
        <v>889.38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68587</v>
      </c>
      <c r="J195" s="82">
        <v>73374.600000000006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4634</v>
      </c>
      <c r="J197" s="32">
        <f>J199+J210</f>
        <v>15500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4634</v>
      </c>
      <c r="J199" s="80">
        <f>J201+J202+J203+J204+J208+J209</f>
        <v>15500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4634</v>
      </c>
      <c r="J201" s="95">
        <v>15500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17840.319999999832</v>
      </c>
      <c r="J237" s="114">
        <f>J269-J238-J260</f>
        <v>395597.51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17840.319999999832</v>
      </c>
      <c r="J269" s="117">
        <f>J271+J272+J273</f>
        <v>395597.51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-1155303.3600000001</v>
      </c>
      <c r="J271" s="75">
        <v>-1242956.55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1173143.68</v>
      </c>
      <c r="J272" s="81">
        <v>1638554.06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1144835.43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21591.200000000001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6520.55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27.64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256.64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5040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6911.2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0.43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4634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3670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1026899.99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475</v>
      </c>
      <c r="F290" s="141" t="s">
        <v>348</v>
      </c>
      <c r="G290" s="181" t="s">
        <v>610</v>
      </c>
      <c r="H290" s="181"/>
      <c r="I290" s="142"/>
      <c r="J290" s="143">
        <v>696.78</v>
      </c>
      <c r="K290" s="137"/>
      <c r="L290" s="137"/>
    </row>
    <row r="291" spans="2:12" ht="23.25" customHeight="1">
      <c r="B291" s="179" t="s">
        <v>622</v>
      </c>
      <c r="C291" s="180"/>
      <c r="D291" s="140" t="s">
        <v>606</v>
      </c>
      <c r="E291" s="141" t="s">
        <v>480</v>
      </c>
      <c r="F291" s="141" t="s">
        <v>348</v>
      </c>
      <c r="G291" s="181" t="s">
        <v>610</v>
      </c>
      <c r="H291" s="181"/>
      <c r="I291" s="142"/>
      <c r="J291" s="143">
        <v>68587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639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638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'0503723'!TR_30200300711_2340165443</vt:lpstr>
      <vt:lpstr>'0503723'!TR_30200300711_2340165444</vt:lpstr>
      <vt:lpstr>'0503723'!TR_30200300711_2340165445</vt:lpstr>
      <vt:lpstr>'0503723'!TR_30200300711_2340165446</vt:lpstr>
      <vt:lpstr>'0503723'!TR_30200300711_2340165447</vt:lpstr>
      <vt:lpstr>'0503723'!TR_30200300711_2340165448</vt:lpstr>
      <vt:lpstr>'0503723'!TR_30200300711_2340165449</vt:lpstr>
      <vt:lpstr>'0503723'!TR_30200300711_2340165450</vt:lpstr>
      <vt:lpstr>'0503723'!TR_30200300711_2340165451</vt:lpstr>
      <vt:lpstr>'0503723'!TR_30200300711_2340165452</vt:lpstr>
      <vt:lpstr>'0503723'!TR_30200300711_2340165453</vt:lpstr>
      <vt:lpstr>'0503723'!TR_30200300711_2340165454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2024-03-20T08:18:10Z</cp:lastPrinted>
  <dcterms:created xsi:type="dcterms:W3CDTF">2024-03-07T09:13:58Z</dcterms:created>
  <dcterms:modified xsi:type="dcterms:W3CDTF">2024-03-20T08:18:11Z</dcterms:modified>
</cp:coreProperties>
</file>